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VENDÉGLÁTÁS SZÁLLÁS-ÉTEL-ITAL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<sst xmlns="http://schemas.openxmlformats.org/spreadsheetml/2006/main" count="102" uniqueCount="69">
  <si>
    <t>Esküvő költségei összesen:</t>
  </si>
  <si>
    <t>Vendégváró</t>
  </si>
  <si>
    <t>Vacsora</t>
  </si>
  <si>
    <t>Éjféli étkezés</t>
  </si>
  <si>
    <t>Összesen</t>
  </si>
  <si>
    <t>Csokoládé szökőkút</t>
  </si>
  <si>
    <t>Gyümölcstál</t>
  </si>
  <si>
    <t>Korlátlan italfogyasztás</t>
  </si>
  <si>
    <t xml:space="preserve">Rántott sajtfalatkák, tartárral </t>
  </si>
  <si>
    <t>Fagylalt pult</t>
  </si>
  <si>
    <t>Füstölt sajttal és baconnel töltött pulykamell, fűszeres steak burgonyával</t>
  </si>
  <si>
    <t>Leves</t>
  </si>
  <si>
    <t>Pár szállásdíja lakosztályban, reggelivel</t>
  </si>
  <si>
    <t>Frissen sült sajtos és tepertős pogácsák</t>
  </si>
  <si>
    <t>Egy főre jutó esküvői költség</t>
  </si>
  <si>
    <t>Fizetési ütemezés</t>
  </si>
  <si>
    <t>20%</t>
  </si>
  <si>
    <t>Esküvő másnapján</t>
  </si>
  <si>
    <t>50%</t>
  </si>
  <si>
    <t>30%</t>
  </si>
  <si>
    <t>Foglaló</t>
  </si>
  <si>
    <t>Foglaláskor szerződéskötéssel egy időben</t>
  </si>
  <si>
    <t>Végösszeg</t>
  </si>
  <si>
    <t>Fő</t>
  </si>
  <si>
    <t>AJÁNDÉK</t>
  </si>
  <si>
    <t>Sültek fatálakra vagy svédasztalra</t>
  </si>
  <si>
    <t>Sajtpult</t>
  </si>
  <si>
    <t>Töltött káposzta tejföllel</t>
  </si>
  <si>
    <t xml:space="preserve">Falusi Újházy tyúkhúsleves csigatésztával </t>
  </si>
  <si>
    <t xml:space="preserve">Káposzta-, paradicsom- és uborkasaláta </t>
  </si>
  <si>
    <t>Esketéshez édes, száraz, Törley pezsgő és kölyök pezsgő.</t>
  </si>
  <si>
    <t>Pikáns, paradicsomos füstölttarjás raguval és sajttal egyben sütött borda, rizibizivel</t>
  </si>
  <si>
    <t xml:space="preserve">Rántott cukkini rántott karfiolvirágok, tartárral </t>
  </si>
  <si>
    <t>Főtt-füstölt csülök házi készítésű tormával</t>
  </si>
  <si>
    <t>Gyermekkedvezmény: 0-3 éves korig 100%, 4-12 éves korig 50% az étkezésből és az italból</t>
  </si>
  <si>
    <t>Gyönyörű, fehér, szatén drapériákkal feldíszített 375 m2-es, kristály csillárokkal ellátott esküvői party sátor</t>
  </si>
  <si>
    <t>Házi húzott rétes - vegyesen 3 szelet/fő</t>
  </si>
  <si>
    <t>Tetszőlegesen kiválasztott 5 különböző ízű Carte Dor fagylalt fogyasztása 2 órán át</t>
  </si>
  <si>
    <t>Kastély bérleti díja</t>
  </si>
  <si>
    <t>Termek és teraszok használatát</t>
  </si>
  <si>
    <t>Szállásdíj reggelivel (64 fő felett) pótágyon</t>
  </si>
  <si>
    <t xml:space="preserve">Sátor használati díj </t>
  </si>
  <si>
    <t>Kukoricabundás csirkecombfilé</t>
  </si>
  <si>
    <t>Vendégvárótól a buli végéig (maximum reggel 7 óráig) szénsavas és rostos üdítő italok és ásványvizek, limonádé, kávé, csapolt DAB sör.</t>
  </si>
  <si>
    <t>Kemencében sült kacsacomb, párolt lilakáposztával és hagymás törtburgonyával</t>
  </si>
  <si>
    <t>Gyümölcs, pillecukor mártogatás meleg csokoládéba, a vacsora végétől 3 órán át</t>
  </si>
  <si>
    <t>Esküvő előtt 60 nappal a második részlet</t>
  </si>
  <si>
    <t>Előleg</t>
  </si>
  <si>
    <t>Amerikai típusú fehér székek (szállítási díj NINCS)</t>
  </si>
  <si>
    <t>Egységár</t>
  </si>
  <si>
    <r>
      <t xml:space="preserve">A Kastély bérleti díja tartalmazza - a Páron kívül - </t>
    </r>
    <r>
      <rPr>
        <b/>
        <sz val="11"/>
        <color indexed="23"/>
        <rFont val="Calibri"/>
        <family val="2"/>
      </rPr>
      <t xml:space="preserve">62 fő szállását </t>
    </r>
  </si>
  <si>
    <r>
      <rPr>
        <b/>
        <sz val="11"/>
        <color indexed="23"/>
        <rFont val="Calibri"/>
        <family val="2"/>
      </rPr>
      <t xml:space="preserve">62 fő </t>
    </r>
    <r>
      <rPr>
        <sz val="11"/>
        <color indexed="23"/>
        <rFont val="Calibri"/>
        <family val="2"/>
      </rPr>
      <t xml:space="preserve">másnapi svédasztalos </t>
    </r>
    <r>
      <rPr>
        <b/>
        <sz val="11"/>
        <color indexed="23"/>
        <rFont val="Calibri"/>
        <family val="2"/>
      </rPr>
      <t>reggelijét</t>
    </r>
  </si>
  <si>
    <r>
      <rPr>
        <b/>
        <sz val="11"/>
        <color indexed="23"/>
        <rFont val="Calibri"/>
        <family val="2"/>
      </rPr>
      <t xml:space="preserve">Polgári szertartás </t>
    </r>
    <r>
      <rPr>
        <sz val="11"/>
        <color indexed="23"/>
        <rFont val="Calibri"/>
        <family val="2"/>
      </rPr>
      <t>helyszínének biztosítását (</t>
    </r>
    <r>
      <rPr>
        <b/>
        <sz val="11"/>
        <color indexed="23"/>
        <rFont val="Calibri"/>
        <family val="2"/>
      </rPr>
      <t xml:space="preserve">4 helyszín </t>
    </r>
    <r>
      <rPr>
        <sz val="11"/>
        <color indexed="23"/>
        <rFont val="Calibri"/>
        <family val="2"/>
      </rPr>
      <t>közül lehet választani)</t>
    </r>
  </si>
  <si>
    <r>
      <rPr>
        <b/>
        <sz val="11"/>
        <color indexed="23"/>
        <rFont val="Calibri"/>
        <family val="2"/>
      </rPr>
      <t>Korlátlan bulilehetőség</t>
    </r>
    <r>
      <rPr>
        <sz val="11"/>
        <color indexed="23"/>
        <rFont val="Calibri"/>
        <family val="2"/>
      </rPr>
      <t xml:space="preserve"> másnap reggel 7 óráig</t>
    </r>
    <r>
      <rPr>
        <sz val="11"/>
        <color indexed="23"/>
        <rFont val="Calibri"/>
        <family val="2"/>
      </rPr>
      <t xml:space="preserve"> - (nincs záróra)</t>
    </r>
  </si>
  <si>
    <t>Jegyespár</t>
  </si>
  <si>
    <r>
      <t xml:space="preserve">A Kastélyszálló </t>
    </r>
    <r>
      <rPr>
        <b/>
        <sz val="11"/>
        <color indexed="23"/>
        <rFont val="Calibri"/>
        <family val="2"/>
      </rPr>
      <t xml:space="preserve">kizárólagos használatát </t>
    </r>
    <r>
      <rPr>
        <sz val="11"/>
        <color indexed="23"/>
        <rFont val="Calibri"/>
        <family val="2"/>
      </rPr>
      <t>(egyszerre csak egy esküvőt tartunk!)</t>
    </r>
  </si>
  <si>
    <t>Az árak bruttó árak, tartalmazzák az ÁFÁ-t.</t>
  </si>
  <si>
    <r>
      <t>Ínyenc kézműves</t>
    </r>
    <r>
      <rPr>
        <b/>
        <sz val="11"/>
        <color indexed="23"/>
        <rFont val="Calibri"/>
        <family val="2"/>
      </rPr>
      <t xml:space="preserve"> sonka</t>
    </r>
    <r>
      <rPr>
        <sz val="11"/>
        <color indexed="23"/>
        <rFont val="Calibri"/>
        <family val="2"/>
      </rPr>
      <t xml:space="preserve"> és sajttál a bükki</t>
    </r>
    <r>
      <rPr>
        <b/>
        <sz val="11"/>
        <color indexed="23"/>
        <rFont val="Calibri"/>
        <family val="2"/>
      </rPr>
      <t xml:space="preserve"> sajt</t>
    </r>
    <r>
      <rPr>
        <sz val="11"/>
        <color indexed="23"/>
        <rFont val="Calibri"/>
        <family val="2"/>
      </rPr>
      <t>ok és a bivalyrezervátum mestereitől, frissen sült bagettel és mártogatósokkal (zöldfűszeres vajkrém, padlizsánkrém, magyaros vajkrém)</t>
    </r>
  </si>
  <si>
    <t>További opciós lehetőségek</t>
  </si>
  <si>
    <t>7-8 féle sajt, aszalt gyümölcsökkel, dióval, szőlővel és bagettel</t>
  </si>
  <si>
    <t>Bekészítés a délelőtti készülődéshez</t>
  </si>
  <si>
    <t>Parasztsonkás, camembert sajtos, szalámis szendvicsek, nespresso kávé, üdítő, ásványvíz, pezsgő</t>
  </si>
  <si>
    <t>Kovácsoltvas eskető kapu, bordó szőnyeg, kasírozott eskető asztal, fa kerti székek használata</t>
  </si>
  <si>
    <t>Szolgáltatók vacsorája (zenészek, fotós, videós, stb)</t>
  </si>
  <si>
    <r>
      <t xml:space="preserve">Vacsora kezdetétől a buli végéig (maximum reggel 7 óráig) Ballantines, Jagermaister, Unicum, Baileys, Finlandia Vodka, Bacardi,  csapolt DAB sör. </t>
    </r>
    <r>
      <rPr>
        <b/>
        <sz val="11"/>
        <color indexed="23"/>
        <rFont val="Calibri"/>
        <family val="2"/>
      </rPr>
      <t>Bor és pálinka behozható!</t>
    </r>
  </si>
  <si>
    <t>Korlátlan koktélfogyasztás</t>
  </si>
  <si>
    <t>5-7 féle alkoholtartalmú és alkoholmentes koktél elkészítése a vacsora végétől hajnali 4 óráig</t>
  </si>
  <si>
    <t>2024. április, május, június, szeptember, október szombat (minimum létszám 100 fő)</t>
  </si>
  <si>
    <t>Szolgáltatóknak (zenész, fotós, stb…): 9.500,-Ft/fő az étkezés, 50% kedvezmény az italból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</si>
</sst>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.000\ &quot;Ft&quot;_-;\-* #,##0.000\ &quot;Ft&quot;_-;_-* &quot;-&quot;??\ &quot;Ft&quot;_-;_-@_-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  <numFmt numFmtId="175" formatCode="h\ &quot;óra&quot;\ m\ &quot;perc&quot;;@"/>
    <numFmt numFmtId="176" formatCode="h:mm;@"/>
    <numFmt numFmtId="177" formatCode="_-* #,##0.0000\ &quot;Ft&quot;_-;\-* #,##0.0000\ &quot;Ft&quot;_-;_-* &quot;-&quot;??\ &quot;Ft&quot;_-;_-@_-"/>
    <numFmt numFmtId="178" formatCode="_-* #,##0.00000\ &quot;Ft&quot;_-;\-* #,##0.00000\ &quot;Ft&quot;_-;_-* &quot;-&quot;??\ &quot;Ft&quot;_-;_-@_-"/>
    <numFmt numFmtId="179" formatCode="0.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  <numFmt numFmtId="188" formatCode="0.0"/>
  </numFmts>
  <fonts count="70">
    <font>
      <sz val="10"/>
      <name val="Arial CE"/>
      <family val="0"/>
    </font>
    <font>
      <sz val="8"/>
      <name val="Arial CE"/>
      <family val="0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23"/>
      <name val="Calibri"/>
      <family val="2"/>
    </font>
    <font>
      <sz val="10"/>
      <color indexed="23"/>
      <name val="Arial CE"/>
      <family val="0"/>
    </font>
    <font>
      <b/>
      <sz val="18"/>
      <color indexed="23"/>
      <name val="Calibri"/>
      <family val="2"/>
    </font>
    <font>
      <b/>
      <sz val="12"/>
      <color indexed="23"/>
      <name val="Calibri"/>
      <family val="2"/>
    </font>
    <font>
      <sz val="13"/>
      <color indexed="23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0"/>
      <color indexed="23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23"/>
      <name val="Calibri"/>
      <family val="2"/>
    </font>
    <font>
      <b/>
      <sz val="16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0" tint="-0.4999699890613556"/>
      <name val="Calibri"/>
      <family val="2"/>
    </font>
    <font>
      <sz val="10"/>
      <color theme="0" tint="-0.4999699890613556"/>
      <name val="Arial CE"/>
      <family val="0"/>
    </font>
    <font>
      <b/>
      <sz val="18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3"/>
      <color theme="0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0"/>
      <color theme="0" tint="-0.4999699890613556"/>
      <name val="Calibri"/>
      <family val="2"/>
    </font>
    <font>
      <b/>
      <sz val="14"/>
      <color theme="0"/>
      <name val="Calibri"/>
      <family val="2"/>
    </font>
    <font>
      <sz val="11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6"/>
      <color theme="0" tint="-0.4999699890613556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60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center"/>
    </xf>
    <xf numFmtId="174" fontId="61" fillId="33" borderId="12" xfId="57" applyNumberFormat="1" applyFont="1" applyFill="1" applyBorder="1" applyAlignment="1">
      <alignment/>
    </xf>
    <xf numFmtId="174" fontId="60" fillId="33" borderId="13" xfId="57" applyNumberFormat="1" applyFont="1" applyFill="1" applyBorder="1" applyAlignment="1">
      <alignment horizontal="right" vertical="center"/>
    </xf>
    <xf numFmtId="174" fontId="60" fillId="33" borderId="13" xfId="57" applyNumberFormat="1" applyFont="1" applyFill="1" applyBorder="1" applyAlignment="1">
      <alignment vertical="center"/>
    </xf>
    <xf numFmtId="0" fontId="62" fillId="33" borderId="11" xfId="0" applyFont="1" applyFill="1" applyBorder="1" applyAlignment="1">
      <alignment horizontal="left"/>
    </xf>
    <xf numFmtId="174" fontId="62" fillId="33" borderId="13" xfId="57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74" fontId="64" fillId="33" borderId="14" xfId="57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174" fontId="59" fillId="0" borderId="10" xfId="57" applyNumberFormat="1" applyFont="1" applyFill="1" applyBorder="1" applyAlignment="1">
      <alignment/>
    </xf>
    <xf numFmtId="186" fontId="58" fillId="0" borderId="15" xfId="57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left"/>
    </xf>
    <xf numFmtId="0" fontId="58" fillId="0" borderId="16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center"/>
    </xf>
    <xf numFmtId="0" fontId="55" fillId="0" borderId="16" xfId="0" applyFont="1" applyFill="1" applyBorder="1" applyAlignment="1" quotePrefix="1">
      <alignment horizontal="center"/>
    </xf>
    <xf numFmtId="174" fontId="59" fillId="0" borderId="16" xfId="57" applyNumberFormat="1" applyFont="1" applyFill="1" applyBorder="1" applyAlignment="1">
      <alignment/>
    </xf>
    <xf numFmtId="0" fontId="60" fillId="33" borderId="11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wrapText="1"/>
    </xf>
    <xf numFmtId="0" fontId="65" fillId="0" borderId="13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wrapText="1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22" xfId="0" applyFont="1" applyFill="1" applyBorder="1" applyAlignment="1">
      <alignment horizontal="left"/>
    </xf>
    <xf numFmtId="0" fontId="65" fillId="0" borderId="21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65" fillId="0" borderId="22" xfId="0" applyFont="1" applyFill="1" applyBorder="1" applyAlignment="1">
      <alignment horizontal="left" wrapText="1"/>
    </xf>
    <xf numFmtId="0" fontId="65" fillId="0" borderId="23" xfId="0" applyFont="1" applyFill="1" applyBorder="1" applyAlignment="1">
      <alignment horizontal="left"/>
    </xf>
    <xf numFmtId="0" fontId="65" fillId="0" borderId="24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left"/>
    </xf>
    <xf numFmtId="0" fontId="67" fillId="0" borderId="25" xfId="0" applyFont="1" applyFill="1" applyBorder="1" applyAlignment="1">
      <alignment horizontal="left"/>
    </xf>
    <xf numFmtId="0" fontId="67" fillId="0" borderId="16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/>
    </xf>
    <xf numFmtId="0" fontId="65" fillId="0" borderId="25" xfId="0" applyFont="1" applyFill="1" applyBorder="1" applyAlignment="1">
      <alignment horizontal="left" wrapText="1"/>
    </xf>
    <xf numFmtId="0" fontId="65" fillId="0" borderId="16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65" fillId="0" borderId="13" xfId="0" applyFont="1" applyFill="1" applyBorder="1" applyAlignment="1">
      <alignment horizontal="left"/>
    </xf>
    <xf numFmtId="0" fontId="62" fillId="33" borderId="17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left"/>
    </xf>
    <xf numFmtId="0" fontId="65" fillId="0" borderId="16" xfId="0" applyFont="1" applyFill="1" applyBorder="1" applyAlignment="1">
      <alignment horizontal="left"/>
    </xf>
    <xf numFmtId="0" fontId="65" fillId="0" borderId="14" xfId="0" applyFont="1" applyFill="1" applyBorder="1" applyAlignment="1">
      <alignment horizontal="left"/>
    </xf>
    <xf numFmtId="0" fontId="67" fillId="0" borderId="21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7" fillId="0" borderId="22" xfId="0" applyFont="1" applyFill="1" applyBorder="1" applyAlignment="1">
      <alignment horizontal="left"/>
    </xf>
    <xf numFmtId="0" fontId="60" fillId="33" borderId="11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69" fillId="33" borderId="25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65" fillId="0" borderId="23" xfId="0" applyFont="1" applyFill="1" applyBorder="1" applyAlignment="1">
      <alignment horizontal="left" wrapText="1"/>
    </xf>
    <xf numFmtId="0" fontId="65" fillId="0" borderId="24" xfId="0" applyFont="1" applyFill="1" applyBorder="1" applyAlignment="1">
      <alignment horizontal="left" wrapText="1"/>
    </xf>
    <xf numFmtId="0" fontId="65" fillId="0" borderId="15" xfId="0" applyFont="1" applyFill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3</xdr:col>
      <xdr:colOff>1343025</xdr:colOff>
      <xdr:row>2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32194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2800350</xdr:colOff>
      <xdr:row>79</xdr:row>
      <xdr:rowOff>123825</xdr:rowOff>
    </xdr:from>
    <xdr:to>
      <xdr:col>1</xdr:col>
      <xdr:colOff>485775</xdr:colOff>
      <xdr:row>87</xdr:row>
      <xdr:rowOff>123825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9469100"/>
          <a:ext cx="1771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3.625" style="2" customWidth="1"/>
    <col min="2" max="2" width="11.125" style="2" bestFit="1" customWidth="1"/>
    <col min="3" max="3" width="15.375" style="2" customWidth="1"/>
    <col min="4" max="4" width="18.00390625" style="2" bestFit="1" customWidth="1"/>
    <col min="5" max="5" width="12.625" style="2" bestFit="1" customWidth="1"/>
    <col min="6" max="6" width="10.00390625" style="2" bestFit="1" customWidth="1"/>
    <col min="7" max="16384" width="9.125" style="2" customWidth="1"/>
  </cols>
  <sheetData>
    <row r="1" spans="1:4" ht="74.25" customHeight="1">
      <c r="A1" s="4" t="s">
        <v>54</v>
      </c>
      <c r="B1" s="64"/>
      <c r="C1" s="64"/>
      <c r="D1" s="64"/>
    </row>
    <row r="2" spans="1:4" ht="96.75" customHeight="1">
      <c r="A2" s="31" t="s">
        <v>67</v>
      </c>
      <c r="B2" s="64"/>
      <c r="C2" s="64"/>
      <c r="D2" s="64"/>
    </row>
    <row r="3" spans="1:4" ht="15.75">
      <c r="A3" s="5"/>
      <c r="B3" s="17" t="s">
        <v>23</v>
      </c>
      <c r="C3" s="17" t="s">
        <v>49</v>
      </c>
      <c r="D3" s="17" t="s">
        <v>4</v>
      </c>
    </row>
    <row r="4" spans="1:4" ht="15.75">
      <c r="A4" s="9" t="s">
        <v>12</v>
      </c>
      <c r="B4" s="10">
        <v>2</v>
      </c>
      <c r="C4" s="11">
        <v>0</v>
      </c>
      <c r="D4" s="12" t="s">
        <v>24</v>
      </c>
    </row>
    <row r="5" spans="1:4" ht="17.25">
      <c r="A5" s="63"/>
      <c r="B5" s="63"/>
      <c r="C5" s="63"/>
      <c r="D5" s="63"/>
    </row>
    <row r="6" spans="1:5" ht="15.75">
      <c r="A6" s="71" t="s">
        <v>38</v>
      </c>
      <c r="B6" s="72"/>
      <c r="C6" s="72"/>
      <c r="D6" s="13">
        <v>1850000</v>
      </c>
      <c r="E6" s="23"/>
    </row>
    <row r="7" spans="1:4" ht="15.75" customHeight="1">
      <c r="A7" s="65" t="s">
        <v>50</v>
      </c>
      <c r="B7" s="66"/>
      <c r="C7" s="66"/>
      <c r="D7" s="67"/>
    </row>
    <row r="8" spans="1:4" ht="15.75" customHeight="1">
      <c r="A8" s="42" t="s">
        <v>51</v>
      </c>
      <c r="B8" s="43"/>
      <c r="C8" s="43"/>
      <c r="D8" s="44"/>
    </row>
    <row r="9" spans="1:4" ht="15.75" customHeight="1">
      <c r="A9" s="42" t="s">
        <v>55</v>
      </c>
      <c r="B9" s="43"/>
      <c r="C9" s="43"/>
      <c r="D9" s="44"/>
    </row>
    <row r="10" spans="1:4" ht="15.75" customHeight="1">
      <c r="A10" s="42" t="s">
        <v>39</v>
      </c>
      <c r="B10" s="43"/>
      <c r="C10" s="43"/>
      <c r="D10" s="44"/>
    </row>
    <row r="11" spans="1:4" ht="15.75" customHeight="1">
      <c r="A11" s="42" t="s">
        <v>52</v>
      </c>
      <c r="B11" s="43"/>
      <c r="C11" s="43"/>
      <c r="D11" s="44"/>
    </row>
    <row r="12" spans="1:4" ht="15.75" customHeight="1">
      <c r="A12" s="42" t="s">
        <v>62</v>
      </c>
      <c r="B12" s="43"/>
      <c r="C12" s="43"/>
      <c r="D12" s="44"/>
    </row>
    <row r="13" spans="1:4" ht="15.75" customHeight="1">
      <c r="A13" s="48" t="s">
        <v>53</v>
      </c>
      <c r="B13" s="49"/>
      <c r="C13" s="49"/>
      <c r="D13" s="50"/>
    </row>
    <row r="14" spans="1:4" ht="17.25">
      <c r="A14" s="1"/>
      <c r="B14" s="17" t="s">
        <v>23</v>
      </c>
      <c r="C14" s="17" t="s">
        <v>49</v>
      </c>
      <c r="D14" s="17" t="s">
        <v>4</v>
      </c>
    </row>
    <row r="15" spans="1:4" ht="15.75">
      <c r="A15" s="9" t="s">
        <v>40</v>
      </c>
      <c r="B15" s="10">
        <v>0</v>
      </c>
      <c r="C15" s="11">
        <v>11900</v>
      </c>
      <c r="D15" s="12">
        <f>C15*B15</f>
        <v>0</v>
      </c>
    </row>
    <row r="16" spans="1:4" ht="17.25">
      <c r="A16" s="63"/>
      <c r="B16" s="63"/>
      <c r="C16" s="63"/>
      <c r="D16" s="63"/>
    </row>
    <row r="17" spans="1:4" ht="15.75">
      <c r="A17" s="9" t="s">
        <v>41</v>
      </c>
      <c r="B17" s="10">
        <f>IF(B25&gt;90,1,0)</f>
        <v>1</v>
      </c>
      <c r="C17" s="11">
        <v>550000</v>
      </c>
      <c r="D17" s="12">
        <f>B17*C17</f>
        <v>550000</v>
      </c>
    </row>
    <row r="18" spans="1:4" ht="15">
      <c r="A18" s="32" t="s">
        <v>35</v>
      </c>
      <c r="B18" s="33"/>
      <c r="C18" s="33"/>
      <c r="D18" s="34"/>
    </row>
    <row r="19" spans="1:4" ht="17.25">
      <c r="A19" s="1"/>
      <c r="B19" s="17" t="s">
        <v>23</v>
      </c>
      <c r="C19" s="17" t="s">
        <v>49</v>
      </c>
      <c r="D19" s="17" t="s">
        <v>4</v>
      </c>
    </row>
    <row r="20" spans="1:5" ht="15.75">
      <c r="A20" s="9" t="s">
        <v>1</v>
      </c>
      <c r="B20" s="10">
        <v>100</v>
      </c>
      <c r="C20" s="11">
        <v>5450</v>
      </c>
      <c r="D20" s="12">
        <f>B20*C20</f>
        <v>545000</v>
      </c>
      <c r="E20" s="23"/>
    </row>
    <row r="21" spans="1:4" ht="31.5" customHeight="1">
      <c r="A21" s="54" t="s">
        <v>57</v>
      </c>
      <c r="B21" s="55"/>
      <c r="C21" s="55"/>
      <c r="D21" s="56"/>
    </row>
    <row r="22" spans="1:4" ht="15.75" customHeight="1">
      <c r="A22" s="42" t="s">
        <v>13</v>
      </c>
      <c r="B22" s="43"/>
      <c r="C22" s="43"/>
      <c r="D22" s="44"/>
    </row>
    <row r="23" spans="1:4" ht="15.75" customHeight="1">
      <c r="A23" s="48" t="s">
        <v>6</v>
      </c>
      <c r="B23" s="49"/>
      <c r="C23" s="49"/>
      <c r="D23" s="50"/>
    </row>
    <row r="24" spans="1:4" ht="17.25">
      <c r="A24" s="3"/>
      <c r="B24" s="17" t="s">
        <v>23</v>
      </c>
      <c r="C24" s="17" t="s">
        <v>49</v>
      </c>
      <c r="D24" s="17" t="s">
        <v>4</v>
      </c>
    </row>
    <row r="25" spans="1:4" ht="15.75">
      <c r="A25" s="9" t="s">
        <v>2</v>
      </c>
      <c r="B25" s="10">
        <f>B20</f>
        <v>100</v>
      </c>
      <c r="C25" s="11">
        <v>13500</v>
      </c>
      <c r="D25" s="12">
        <f>C25*B25</f>
        <v>1350000</v>
      </c>
    </row>
    <row r="26" spans="1:4" ht="15.75" customHeight="1">
      <c r="A26" s="51" t="s">
        <v>11</v>
      </c>
      <c r="B26" s="52"/>
      <c r="C26" s="52"/>
      <c r="D26" s="53"/>
    </row>
    <row r="27" spans="1:4" ht="15.75" customHeight="1">
      <c r="A27" s="42" t="s">
        <v>28</v>
      </c>
      <c r="B27" s="43"/>
      <c r="C27" s="43"/>
      <c r="D27" s="44"/>
    </row>
    <row r="28" spans="1:4" ht="15.75" customHeight="1">
      <c r="A28" s="68" t="s">
        <v>25</v>
      </c>
      <c r="B28" s="69"/>
      <c r="C28" s="69"/>
      <c r="D28" s="70"/>
    </row>
    <row r="29" spans="1:4" ht="15.75" customHeight="1">
      <c r="A29" s="42" t="s">
        <v>44</v>
      </c>
      <c r="B29" s="43"/>
      <c r="C29" s="43"/>
      <c r="D29" s="44"/>
    </row>
    <row r="30" spans="1:4" ht="15.75" customHeight="1">
      <c r="A30" s="42" t="s">
        <v>31</v>
      </c>
      <c r="B30" s="43"/>
      <c r="C30" s="43"/>
      <c r="D30" s="44"/>
    </row>
    <row r="31" spans="1:4" ht="15.75" customHeight="1">
      <c r="A31" s="42" t="s">
        <v>10</v>
      </c>
      <c r="B31" s="43"/>
      <c r="C31" s="43"/>
      <c r="D31" s="44"/>
    </row>
    <row r="32" spans="1:4" ht="15.75" customHeight="1">
      <c r="A32" s="42" t="s">
        <v>33</v>
      </c>
      <c r="B32" s="43"/>
      <c r="C32" s="43"/>
      <c r="D32" s="44"/>
    </row>
    <row r="33" spans="1:4" ht="15.75" customHeight="1">
      <c r="A33" s="42" t="s">
        <v>42</v>
      </c>
      <c r="B33" s="43"/>
      <c r="C33" s="43"/>
      <c r="D33" s="44"/>
    </row>
    <row r="34" spans="1:4" ht="15.75" customHeight="1">
      <c r="A34" s="42" t="s">
        <v>32</v>
      </c>
      <c r="B34" s="43"/>
      <c r="C34" s="43"/>
      <c r="D34" s="44"/>
    </row>
    <row r="35" spans="1:4" ht="15.75" customHeight="1">
      <c r="A35" s="42" t="s">
        <v>8</v>
      </c>
      <c r="B35" s="43"/>
      <c r="C35" s="43"/>
      <c r="D35" s="44"/>
    </row>
    <row r="36" spans="1:4" ht="15.75" customHeight="1">
      <c r="A36" s="48" t="s">
        <v>29</v>
      </c>
      <c r="B36" s="49"/>
      <c r="C36" s="49"/>
      <c r="D36" s="50"/>
    </row>
    <row r="37" spans="1:4" ht="17.25">
      <c r="A37" s="3"/>
      <c r="B37" s="17" t="s">
        <v>23</v>
      </c>
      <c r="C37" s="17" t="s">
        <v>49</v>
      </c>
      <c r="D37" s="17" t="s">
        <v>4</v>
      </c>
    </row>
    <row r="38" spans="1:4" ht="15.75">
      <c r="A38" s="9" t="s">
        <v>3</v>
      </c>
      <c r="B38" s="10">
        <f>B20</f>
        <v>100</v>
      </c>
      <c r="C38" s="11">
        <v>3500</v>
      </c>
      <c r="D38" s="12">
        <f>B38*C38</f>
        <v>350000</v>
      </c>
    </row>
    <row r="39" spans="1:4" ht="15.75" customHeight="1">
      <c r="A39" s="57" t="s">
        <v>27</v>
      </c>
      <c r="B39" s="58"/>
      <c r="C39" s="58"/>
      <c r="D39" s="59"/>
    </row>
    <row r="40" spans="1:4" ht="15.75" customHeight="1">
      <c r="A40" s="16"/>
      <c r="B40" s="17" t="s">
        <v>23</v>
      </c>
      <c r="C40" s="17" t="s">
        <v>49</v>
      </c>
      <c r="D40" s="17" t="s">
        <v>4</v>
      </c>
    </row>
    <row r="41" spans="1:4" ht="15.75" customHeight="1">
      <c r="A41" s="9" t="s">
        <v>63</v>
      </c>
      <c r="B41" s="10">
        <v>0</v>
      </c>
      <c r="C41" s="11">
        <v>9500</v>
      </c>
      <c r="D41" s="12">
        <f>B41*C41</f>
        <v>0</v>
      </c>
    </row>
    <row r="42" spans="1:4" ht="17.25">
      <c r="A42" s="3"/>
      <c r="B42" s="17" t="s">
        <v>23</v>
      </c>
      <c r="C42" s="17" t="s">
        <v>49</v>
      </c>
      <c r="D42" s="17" t="s">
        <v>4</v>
      </c>
    </row>
    <row r="43" spans="1:4" ht="17.25">
      <c r="A43" s="14" t="s">
        <v>7</v>
      </c>
      <c r="B43" s="10">
        <f>B20</f>
        <v>100</v>
      </c>
      <c r="C43" s="11">
        <v>14900</v>
      </c>
      <c r="D43" s="15">
        <f>B43*C43</f>
        <v>1490000</v>
      </c>
    </row>
    <row r="44" spans="1:4" ht="33.75" customHeight="1">
      <c r="A44" s="45" t="s">
        <v>43</v>
      </c>
      <c r="B44" s="46"/>
      <c r="C44" s="46"/>
      <c r="D44" s="47"/>
    </row>
    <row r="45" spans="1:4" ht="15.75" customHeight="1">
      <c r="A45" s="45" t="s">
        <v>30</v>
      </c>
      <c r="B45" s="46"/>
      <c r="C45" s="46"/>
      <c r="D45" s="47"/>
    </row>
    <row r="46" spans="1:4" ht="30" customHeight="1">
      <c r="A46" s="78" t="s">
        <v>64</v>
      </c>
      <c r="B46" s="79"/>
      <c r="C46" s="79"/>
      <c r="D46" s="80"/>
    </row>
    <row r="47" spans="1:4" ht="17.25">
      <c r="A47" s="1"/>
      <c r="B47" s="1"/>
      <c r="C47" s="1"/>
      <c r="D47" s="1"/>
    </row>
    <row r="48" spans="1:4" ht="21">
      <c r="A48" s="76" t="s">
        <v>0</v>
      </c>
      <c r="B48" s="77"/>
      <c r="C48" s="77"/>
      <c r="D48" s="18">
        <f>SUM(D6,D15,D4,D17,D20,D25,D41,D38,D43,D65,D62,D67,D70,D72,D75,D78)</f>
        <v>6135000</v>
      </c>
    </row>
    <row r="49" spans="1:4" ht="15.75">
      <c r="A49" s="74" t="s">
        <v>14</v>
      </c>
      <c r="B49" s="75"/>
      <c r="C49" s="75"/>
      <c r="D49" s="21">
        <f>D48/B25</f>
        <v>61350</v>
      </c>
    </row>
    <row r="50" spans="1:4" ht="17.25">
      <c r="A50" s="63"/>
      <c r="B50" s="63"/>
      <c r="C50" s="63"/>
      <c r="D50" s="63"/>
    </row>
    <row r="51" spans="1:4" ht="17.25">
      <c r="A51" s="63" t="s">
        <v>34</v>
      </c>
      <c r="B51" s="63"/>
      <c r="C51" s="63"/>
      <c r="D51" s="63"/>
    </row>
    <row r="52" spans="1:4" ht="17.25">
      <c r="A52" s="63" t="s">
        <v>68</v>
      </c>
      <c r="B52" s="63"/>
      <c r="C52" s="63"/>
      <c r="D52" s="63"/>
    </row>
    <row r="53" spans="1:4" ht="17.25">
      <c r="A53" s="22"/>
      <c r="B53" s="22"/>
      <c r="C53" s="22"/>
      <c r="D53" s="22"/>
    </row>
    <row r="54" spans="1:4" ht="18" thickBot="1">
      <c r="A54" s="63" t="s">
        <v>56</v>
      </c>
      <c r="B54" s="63"/>
      <c r="C54" s="63"/>
      <c r="D54" s="63"/>
    </row>
    <row r="55" spans="1:4" ht="17.25">
      <c r="A55" s="60" t="s">
        <v>15</v>
      </c>
      <c r="B55" s="61"/>
      <c r="C55" s="61"/>
      <c r="D55" s="62"/>
    </row>
    <row r="56" spans="1:4" ht="17.25">
      <c r="A56" s="19" t="s">
        <v>21</v>
      </c>
      <c r="B56" s="6" t="s">
        <v>20</v>
      </c>
      <c r="C56" s="7" t="s">
        <v>16</v>
      </c>
      <c r="D56" s="20">
        <f>D48*0.2</f>
        <v>1227000</v>
      </c>
    </row>
    <row r="57" spans="1:4" ht="17.25">
      <c r="A57" s="19" t="s">
        <v>46</v>
      </c>
      <c r="B57" s="6" t="s">
        <v>47</v>
      </c>
      <c r="C57" s="8" t="s">
        <v>18</v>
      </c>
      <c r="D57" s="20">
        <f>D48*0.5</f>
        <v>3067500</v>
      </c>
    </row>
    <row r="58" spans="1:4" ht="17.25">
      <c r="A58" s="19" t="s">
        <v>17</v>
      </c>
      <c r="B58" s="6" t="s">
        <v>22</v>
      </c>
      <c r="C58" s="8" t="s">
        <v>19</v>
      </c>
      <c r="D58" s="20">
        <f>D48-D56-D57</f>
        <v>1840500</v>
      </c>
    </row>
    <row r="59" spans="1:4" ht="18" thickBot="1">
      <c r="A59" s="26"/>
      <c r="B59" s="27"/>
      <c r="C59" s="28"/>
      <c r="D59" s="29"/>
    </row>
    <row r="60" spans="1:4" ht="69" customHeight="1">
      <c r="A60" s="38" t="s">
        <v>58</v>
      </c>
      <c r="B60" s="39"/>
      <c r="C60" s="39"/>
      <c r="D60" s="40"/>
    </row>
    <row r="61" spans="1:4" ht="17.25" customHeight="1" thickBot="1">
      <c r="A61" s="41"/>
      <c r="B61" s="41"/>
      <c r="C61" s="41"/>
      <c r="D61" s="41"/>
    </row>
    <row r="62" spans="1:4" ht="15.75">
      <c r="A62" s="25" t="s">
        <v>60</v>
      </c>
      <c r="B62" s="10">
        <v>0</v>
      </c>
      <c r="C62" s="11">
        <v>4500</v>
      </c>
      <c r="D62" s="12">
        <f>B62*C62</f>
        <v>0</v>
      </c>
    </row>
    <row r="63" spans="1:4" ht="15.75">
      <c r="A63" s="35" t="s">
        <v>61</v>
      </c>
      <c r="B63" s="36"/>
      <c r="C63" s="36"/>
      <c r="D63" s="37"/>
    </row>
    <row r="64" spans="1:4" ht="17.25">
      <c r="A64" s="24"/>
      <c r="B64" s="17" t="s">
        <v>23</v>
      </c>
      <c r="C64" s="17" t="s">
        <v>49</v>
      </c>
      <c r="D64" s="17" t="s">
        <v>4</v>
      </c>
    </row>
    <row r="65" spans="1:4" ht="15.75">
      <c r="A65" s="9" t="s">
        <v>48</v>
      </c>
      <c r="B65" s="10">
        <v>0</v>
      </c>
      <c r="C65" s="11">
        <v>850</v>
      </c>
      <c r="D65" s="12">
        <f>B65*C65</f>
        <v>0</v>
      </c>
    </row>
    <row r="66" spans="1:4" ht="17.25">
      <c r="A66" s="24"/>
      <c r="B66" s="17" t="s">
        <v>23</v>
      </c>
      <c r="C66" s="17" t="s">
        <v>49</v>
      </c>
      <c r="D66" s="17" t="s">
        <v>4</v>
      </c>
    </row>
    <row r="67" spans="1:4" ht="15.75">
      <c r="A67" s="25" t="s">
        <v>5</v>
      </c>
      <c r="B67" s="10">
        <v>0</v>
      </c>
      <c r="C67" s="11">
        <v>2900</v>
      </c>
      <c r="D67" s="12">
        <f>B67*C67</f>
        <v>0</v>
      </c>
    </row>
    <row r="68" spans="1:4" ht="15.75">
      <c r="A68" s="35" t="s">
        <v>45</v>
      </c>
      <c r="B68" s="36"/>
      <c r="C68" s="36"/>
      <c r="D68" s="37"/>
    </row>
    <row r="69" spans="1:4" ht="17.25">
      <c r="A69" s="24"/>
      <c r="B69" s="17" t="s">
        <v>23</v>
      </c>
      <c r="C69" s="17" t="s">
        <v>49</v>
      </c>
      <c r="D69" s="17" t="s">
        <v>4</v>
      </c>
    </row>
    <row r="70" spans="1:4" ht="15.75">
      <c r="A70" s="25" t="s">
        <v>36</v>
      </c>
      <c r="B70" s="10">
        <v>0</v>
      </c>
      <c r="C70" s="11">
        <v>2900</v>
      </c>
      <c r="D70" s="12">
        <f>B70*C70</f>
        <v>0</v>
      </c>
    </row>
    <row r="71" spans="1:4" ht="17.25">
      <c r="A71" s="24"/>
      <c r="B71" s="17" t="s">
        <v>23</v>
      </c>
      <c r="C71" s="17" t="s">
        <v>49</v>
      </c>
      <c r="D71" s="17" t="s">
        <v>4</v>
      </c>
    </row>
    <row r="72" spans="1:4" ht="15.75">
      <c r="A72" s="25" t="s">
        <v>9</v>
      </c>
      <c r="B72" s="10">
        <v>0</v>
      </c>
      <c r="C72" s="11">
        <v>2500</v>
      </c>
      <c r="D72" s="12">
        <f>B72*C72</f>
        <v>0</v>
      </c>
    </row>
    <row r="73" spans="1:4" ht="15">
      <c r="A73" s="32" t="s">
        <v>37</v>
      </c>
      <c r="B73" s="33"/>
      <c r="C73" s="33"/>
      <c r="D73" s="34"/>
    </row>
    <row r="74" spans="1:4" ht="17.25">
      <c r="A74" s="24"/>
      <c r="B74" s="17" t="s">
        <v>23</v>
      </c>
      <c r="C74" s="17" t="s">
        <v>49</v>
      </c>
      <c r="D74" s="17" t="s">
        <v>4</v>
      </c>
    </row>
    <row r="75" spans="1:4" ht="15.75">
      <c r="A75" s="25" t="s">
        <v>26</v>
      </c>
      <c r="B75" s="10">
        <v>0</v>
      </c>
      <c r="C75" s="11">
        <v>3250</v>
      </c>
      <c r="D75" s="12">
        <f>B75*C75</f>
        <v>0</v>
      </c>
    </row>
    <row r="76" spans="1:4" ht="15">
      <c r="A76" s="32" t="s">
        <v>59</v>
      </c>
      <c r="B76" s="33"/>
      <c r="C76" s="33"/>
      <c r="D76" s="34"/>
    </row>
    <row r="78" spans="1:4" ht="15.75">
      <c r="A78" s="30" t="s">
        <v>65</v>
      </c>
      <c r="B78" s="10">
        <v>0</v>
      </c>
      <c r="C78" s="11">
        <v>5900</v>
      </c>
      <c r="D78" s="12">
        <f>B78*C78</f>
        <v>0</v>
      </c>
    </row>
    <row r="79" spans="1:4" ht="15">
      <c r="A79" s="32" t="s">
        <v>66</v>
      </c>
      <c r="B79" s="33"/>
      <c r="C79" s="33"/>
      <c r="D79" s="34"/>
    </row>
    <row r="80" ht="12.75"/>
    <row r="81" spans="1:4" ht="12.75">
      <c r="A81" s="73"/>
      <c r="B81" s="73"/>
      <c r="C81" s="73"/>
      <c r="D81" s="73"/>
    </row>
    <row r="82" spans="1:4" ht="12.75">
      <c r="A82" s="73"/>
      <c r="B82" s="73"/>
      <c r="C82" s="73"/>
      <c r="D82" s="73"/>
    </row>
    <row r="83" spans="1:4" ht="12.75">
      <c r="A83" s="73"/>
      <c r="B83" s="73"/>
      <c r="C83" s="73"/>
      <c r="D83" s="73"/>
    </row>
    <row r="84" spans="1:4" ht="12.75">
      <c r="A84" s="73"/>
      <c r="B84" s="73"/>
      <c r="C84" s="73"/>
      <c r="D84" s="73"/>
    </row>
    <row r="85" spans="1:4" ht="12.75">
      <c r="A85" s="73"/>
      <c r="B85" s="73"/>
      <c r="C85" s="73"/>
      <c r="D85" s="73"/>
    </row>
    <row r="86" ht="12.75"/>
    <row r="87" ht="12.75"/>
  </sheetData>
  <sheetProtection/>
  <mergeCells count="45">
    <mergeCell ref="A81:D85"/>
    <mergeCell ref="A50:D50"/>
    <mergeCell ref="A51:D51"/>
    <mergeCell ref="A49:C49"/>
    <mergeCell ref="A48:C48"/>
    <mergeCell ref="A46:D46"/>
    <mergeCell ref="A54:D54"/>
    <mergeCell ref="A68:D68"/>
    <mergeCell ref="A73:D73"/>
    <mergeCell ref="A76:D76"/>
    <mergeCell ref="A55:D55"/>
    <mergeCell ref="A52:D52"/>
    <mergeCell ref="B1:D2"/>
    <mergeCell ref="A7:D7"/>
    <mergeCell ref="A27:D27"/>
    <mergeCell ref="A28:D28"/>
    <mergeCell ref="A29:D29"/>
    <mergeCell ref="A5:D5"/>
    <mergeCell ref="A16:D16"/>
    <mergeCell ref="A6:C6"/>
    <mergeCell ref="A8:D8"/>
    <mergeCell ref="A9:D9"/>
    <mergeCell ref="A10:D10"/>
    <mergeCell ref="A36:D36"/>
    <mergeCell ref="A39:D39"/>
    <mergeCell ref="A30:D30"/>
    <mergeCell ref="A35:D35"/>
    <mergeCell ref="A44:D44"/>
    <mergeCell ref="A11:D11"/>
    <mergeCell ref="A13:D13"/>
    <mergeCell ref="A26:D26"/>
    <mergeCell ref="A18:D18"/>
    <mergeCell ref="A21:D21"/>
    <mergeCell ref="A22:D22"/>
    <mergeCell ref="A23:D23"/>
    <mergeCell ref="A79:D79"/>
    <mergeCell ref="A63:D63"/>
    <mergeCell ref="A60:D60"/>
    <mergeCell ref="A61:D61"/>
    <mergeCell ref="A12:D12"/>
    <mergeCell ref="A45:D45"/>
    <mergeCell ref="A31:D31"/>
    <mergeCell ref="A32:D32"/>
    <mergeCell ref="A33:D33"/>
    <mergeCell ref="A34:D34"/>
  </mergeCells>
  <printOptions/>
  <pageMargins left="0.31496062992125984" right="0.11811023622047245" top="0.31496062992125984" bottom="0.5511811023622047" header="0.15748031496062992" footer="0.5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Kastély</dc:creator>
  <cp:keywords/>
  <dc:description/>
  <cp:lastModifiedBy>Fenyőharaszt Kastélyszálló</cp:lastModifiedBy>
  <cp:lastPrinted>2022-03-01T17:29:32Z</cp:lastPrinted>
  <dcterms:created xsi:type="dcterms:W3CDTF">2005-05-24T12:16:52Z</dcterms:created>
  <dcterms:modified xsi:type="dcterms:W3CDTF">2023-01-14T15:53:05Z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0x010100483DE8C9EFCD4C439A3A5AA1FDA67E80</vt:lpwstr>
  </property>
</Properties>
</file>